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610"/>
  </bookViews>
  <sheets>
    <sheet name="CONTRATTI AZIENDE" sheetId="11" r:id="rId1"/>
  </sheets>
  <definedNames>
    <definedName name="_xlnm.Print_Area" localSheetId="0">'CONTRATTI AZIENDE'!$A$1:$J$14</definedName>
    <definedName name="BODY">#REF!</definedName>
    <definedName name="CODICE">#REF!</definedName>
    <definedName name="DESCRI">#REF!</definedName>
    <definedName name="ENDBODY">#REF!</definedName>
    <definedName name="FLAG">#REF!</definedName>
    <definedName name="IMPORTO">#REF!</definedName>
    <definedName name="MASTRO">#REF!</definedName>
    <definedName name="MCDESCRI">#REF!</definedName>
    <definedName name="ORDINE">#REF!</definedName>
    <definedName name="SEZBIL">#REF!</definedName>
    <definedName name="TIPOCONTO">#REF!</definedName>
  </definedNames>
  <calcPr calcId="152511"/>
</workbook>
</file>

<file path=xl/calcChain.xml><?xml version="1.0" encoding="utf-8"?>
<calcChain xmlns="http://schemas.openxmlformats.org/spreadsheetml/2006/main">
  <c r="G7" i="11" l="1"/>
  <c r="H7" i="11" s="1"/>
  <c r="F7" i="11"/>
  <c r="G6" i="11"/>
  <c r="H6" i="11" s="1"/>
  <c r="F6" i="11"/>
  <c r="G10" i="11" l="1"/>
  <c r="H14" i="11" l="1"/>
  <c r="G12" i="11"/>
  <c r="F12" i="11"/>
  <c r="H11" i="11"/>
  <c r="F11" i="11" l="1"/>
  <c r="F13" i="11"/>
  <c r="F14" i="11"/>
  <c r="H10" i="11" l="1"/>
  <c r="D10" i="11"/>
  <c r="D11" i="11" s="1"/>
  <c r="D12" i="11" s="1"/>
  <c r="D13" i="11" s="1"/>
  <c r="D14" i="11" s="1"/>
  <c r="F10" i="11"/>
  <c r="G9" i="11"/>
  <c r="H9" i="11" s="1"/>
  <c r="F9" i="11"/>
  <c r="G8" i="11"/>
  <c r="F8" i="11"/>
  <c r="G5" i="11" l="1"/>
</calcChain>
</file>

<file path=xl/sharedStrings.xml><?xml version="1.0" encoding="utf-8"?>
<sst xmlns="http://schemas.openxmlformats.org/spreadsheetml/2006/main" count="57" uniqueCount="35">
  <si>
    <t>OGGETTO</t>
  </si>
  <si>
    <t>STRUTTURA PROPONENTE</t>
  </si>
  <si>
    <t>SCELTA CONTRAENTE</t>
  </si>
  <si>
    <t>Partecipanti</t>
  </si>
  <si>
    <t>SOMME LIQUIDATE</t>
  </si>
  <si>
    <t>TEMPI DI COMPLETAMENTO DAL</t>
  </si>
  <si>
    <t>TEMPI DI COMPLETAMENTO AL</t>
  </si>
  <si>
    <t>-</t>
  </si>
  <si>
    <t>Affidamento diretto</t>
  </si>
  <si>
    <t>Politecnico di Milano</t>
  </si>
  <si>
    <t xml:space="preserve">Responsabile Servizio Prevenzione e Protezione ed organizzazione del Servizio Prevenzione   Protezione </t>
  </si>
  <si>
    <t>Scuola vas</t>
  </si>
  <si>
    <t>Segesta Srl</t>
  </si>
  <si>
    <t>IMPORTO DI AGGIUDICAZIONE</t>
  </si>
  <si>
    <t>Poliedra Politecnico di Milano</t>
  </si>
  <si>
    <t>You Log Srl</t>
  </si>
  <si>
    <t>E-Novia Srl</t>
  </si>
  <si>
    <t>Test e utilizzo dell'applicazione mobile "Ride and drive style" per il monitoraggio  degli stili di guida di autisti e ciclisti nelle operazioni di logistica urbana - Progetto OptiLOG</t>
  </si>
  <si>
    <t>Progettazione e sviluppo di una piattaforma software per la gestione integrata della logistica urbana e della sicurezza: applicazione per la stima in tempo reale degli stili di guida  - Progetto OptiLOG</t>
  </si>
  <si>
    <t>Università Commerciale Luigi Bocconi</t>
  </si>
  <si>
    <t>Misurale l'efficacia in termini di riduzione delle esternalità ambientali e sociali delle soluzioni di logistica last-mile individuate rispetto ad uno scenario Business As Usual - Progetto OptiLOG</t>
  </si>
  <si>
    <t>Consiglio Nazionale delle Ricerche</t>
  </si>
  <si>
    <t>Sistemi di supporto alle decisioni per l'ambiente e il territorio. Metodi di analisi a molti criteri con particolare attenzione all'analisi du sensitività e di supporto negoziazione</t>
  </si>
  <si>
    <t>Progetto preliminare di una passerella ciclo-pedonale in aderenza al ponte sul Lambro e risoluzione delle discontinuità lungo il tracciato di VENTO nei tratti di raccordo con detta passerella. Redazione della relazione strutturale; Calcolo sommario della spesa; Redazione del documento relativo alle prime indicazioni utili alla stesura del piano di sicurezza.</t>
  </si>
  <si>
    <t>Eos Srl</t>
  </si>
  <si>
    <t>Attività di supporto alla didattica evento formativo Arpa Molise</t>
  </si>
  <si>
    <t>CIG/CUP</t>
  </si>
  <si>
    <t>CUP E51I13000060009</t>
  </si>
  <si>
    <t>Servizi professionali nella stesura di documentazione tecnica nell’ambito deiProgetto Motus</t>
  </si>
  <si>
    <t>BANDI E CONTRATTI 2015</t>
  </si>
  <si>
    <t>AGGIUDICATARIO</t>
  </si>
  <si>
    <t>Consulenza amministriva, contabile e fiscale</t>
  </si>
  <si>
    <t>Caruso Vincenzo</t>
  </si>
  <si>
    <t>Consulente del lavoro</t>
  </si>
  <si>
    <t>Ferrauto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</si>
</sst>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€]\ * #,##0.00_-;\-[$€]\ * #,##0.00_-;_-[$€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</cellXfs>
  <cellStyles count="7">
    <cellStyle name="Euro" xfId="4"/>
    <cellStyle name="Migliaia 2" xfId="2"/>
    <cellStyle name="Migliaia 3" xfId="5"/>
    <cellStyle name="Normale" xfId="0" builtinId="0"/>
    <cellStyle name="Normale 2" xfId="1"/>
    <cellStyle name="Normale 2 3" xfId="6"/>
    <cellStyle name="Normale 3" xfId="3"/>
  </cellStyles>
  <dxfs count="0"/>
  <tableStyles count="0" defaultTableStyle="TableStyleMedium9" defaultPivotStyle="PivotStyleLight16"/>
  <colors>
    <mruColors>
      <color rgb="FFFF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"/>
  <sheetViews>
    <sheetView tabSelected="1" zoomScaleNormal="100" workbookViewId="0">
      <selection activeCell="G6" sqref="G6"/>
    </sheetView>
  </sheetViews>
  <sheetFormatPr defaultRowHeight="15" x14ac:dyDescent="0.25"/>
  <cols>
    <col min="1" max="1" width="18.85546875" style="1" bestFit="1" customWidth="1"/>
    <col min="2" max="2" width="28.5703125" style="1" bestFit="1" customWidth="1"/>
    <col min="3" max="3" width="43.85546875" style="1" customWidth="1"/>
    <col min="4" max="4" width="19.140625" style="1" bestFit="1" customWidth="1"/>
    <col min="5" max="6" width="19.85546875" style="1" bestFit="1" customWidth="1"/>
    <col min="7" max="7" width="13.140625" style="1" bestFit="1" customWidth="1"/>
    <col min="8" max="8" width="15.5703125" style="1" customWidth="1"/>
    <col min="9" max="10" width="12.28515625" style="7" customWidth="1"/>
    <col min="11" max="16384" width="9.140625" style="1"/>
  </cols>
  <sheetData>
    <row r="2" spans="1:10" x14ac:dyDescent="0.25">
      <c r="A2" s="10" t="s">
        <v>29</v>
      </c>
    </row>
    <row r="4" spans="1:10" ht="45" x14ac:dyDescent="0.25">
      <c r="A4" s="3" t="s">
        <v>26</v>
      </c>
      <c r="B4" s="3" t="s">
        <v>1</v>
      </c>
      <c r="C4" s="3" t="s">
        <v>0</v>
      </c>
      <c r="D4" s="3" t="s">
        <v>2</v>
      </c>
      <c r="E4" s="3" t="s">
        <v>3</v>
      </c>
      <c r="F4" s="3" t="s">
        <v>30</v>
      </c>
      <c r="G4" s="3" t="s">
        <v>13</v>
      </c>
      <c r="H4" s="3" t="s">
        <v>4</v>
      </c>
      <c r="I4" s="8" t="s">
        <v>5</v>
      </c>
      <c r="J4" s="8" t="s">
        <v>6</v>
      </c>
    </row>
    <row r="5" spans="1:10" s="2" customFormat="1" ht="45" customHeight="1" x14ac:dyDescent="0.25">
      <c r="A5" s="6" t="s">
        <v>7</v>
      </c>
      <c r="B5" s="4" t="s">
        <v>14</v>
      </c>
      <c r="C5" s="4" t="s">
        <v>10</v>
      </c>
      <c r="D5" s="4" t="s">
        <v>8</v>
      </c>
      <c r="E5" s="4" t="s">
        <v>9</v>
      </c>
      <c r="F5" s="4" t="s">
        <v>9</v>
      </c>
      <c r="G5" s="5">
        <f>431.51+1065.57</f>
        <v>1497.08</v>
      </c>
      <c r="H5" s="5">
        <v>431.51</v>
      </c>
      <c r="I5" s="9">
        <v>42005</v>
      </c>
      <c r="J5" s="9">
        <v>42369</v>
      </c>
    </row>
    <row r="6" spans="1:10" s="2" customFormat="1" ht="45" customHeight="1" x14ac:dyDescent="0.25">
      <c r="A6" s="6" t="s">
        <v>7</v>
      </c>
      <c r="B6" s="4" t="s">
        <v>14</v>
      </c>
      <c r="C6" s="11" t="s">
        <v>31</v>
      </c>
      <c r="D6" s="4" t="s">
        <v>8</v>
      </c>
      <c r="E6" s="4" t="s">
        <v>32</v>
      </c>
      <c r="F6" s="4" t="str">
        <f>+E6</f>
        <v>Caruso Vincenzo</v>
      </c>
      <c r="G6" s="5">
        <f>2412.5+2272.4+3120+3074.2</f>
        <v>10879.099999999999</v>
      </c>
      <c r="H6" s="5">
        <f>+G6</f>
        <v>10879.099999999999</v>
      </c>
      <c r="I6" s="9">
        <v>42005</v>
      </c>
      <c r="J6" s="9">
        <v>42369</v>
      </c>
    </row>
    <row r="7" spans="1:10" s="2" customFormat="1" ht="45" customHeight="1" x14ac:dyDescent="0.25">
      <c r="A7" s="6" t="s">
        <v>7</v>
      </c>
      <c r="B7" s="4" t="s">
        <v>14</v>
      </c>
      <c r="C7" s="11" t="s">
        <v>33</v>
      </c>
      <c r="D7" s="4" t="s">
        <v>8</v>
      </c>
      <c r="E7" s="4" t="s">
        <v>34</v>
      </c>
      <c r="F7" s="4" t="str">
        <f>+E7</f>
        <v>Ferrauto Daniela</v>
      </c>
      <c r="G7" s="5">
        <f>3253.72+2108.73+2812.21+2359.35</f>
        <v>10534.01</v>
      </c>
      <c r="H7" s="5">
        <f>+G7</f>
        <v>10534.01</v>
      </c>
      <c r="I7" s="9">
        <v>42005</v>
      </c>
      <c r="J7" s="9">
        <v>42369</v>
      </c>
    </row>
    <row r="8" spans="1:10" s="2" customFormat="1" ht="45" x14ac:dyDescent="0.25">
      <c r="A8" s="6" t="s">
        <v>7</v>
      </c>
      <c r="B8" s="4" t="s">
        <v>14</v>
      </c>
      <c r="C8" s="4" t="s">
        <v>28</v>
      </c>
      <c r="D8" s="4" t="s">
        <v>8</v>
      </c>
      <c r="E8" s="4" t="s">
        <v>12</v>
      </c>
      <c r="F8" s="4" t="str">
        <f>+E8</f>
        <v>Segesta Srl</v>
      </c>
      <c r="G8" s="5">
        <f>4224+4224</f>
        <v>8448</v>
      </c>
      <c r="H8" s="5">
        <v>4224</v>
      </c>
      <c r="I8" s="9">
        <v>42005</v>
      </c>
      <c r="J8" s="9">
        <v>42369</v>
      </c>
    </row>
    <row r="9" spans="1:10" s="2" customFormat="1" ht="60" x14ac:dyDescent="0.25">
      <c r="A9" s="6" t="s">
        <v>27</v>
      </c>
      <c r="B9" s="4" t="s">
        <v>14</v>
      </c>
      <c r="C9" s="4" t="s">
        <v>17</v>
      </c>
      <c r="D9" s="4" t="s">
        <v>8</v>
      </c>
      <c r="E9" s="4" t="s">
        <v>15</v>
      </c>
      <c r="F9" s="4" t="str">
        <f>+E9</f>
        <v>You Log Srl</v>
      </c>
      <c r="G9" s="5">
        <f>2400+1000</f>
        <v>3400</v>
      </c>
      <c r="H9" s="5">
        <f>+G9</f>
        <v>3400</v>
      </c>
      <c r="I9" s="9">
        <v>42095</v>
      </c>
      <c r="J9" s="9">
        <v>42216</v>
      </c>
    </row>
    <row r="10" spans="1:10" s="2" customFormat="1" ht="75" x14ac:dyDescent="0.25">
      <c r="A10" s="6" t="s">
        <v>27</v>
      </c>
      <c r="B10" s="4" t="s">
        <v>14</v>
      </c>
      <c r="C10" s="4" t="s">
        <v>18</v>
      </c>
      <c r="D10" s="4" t="str">
        <f>+D9</f>
        <v>Affidamento diretto</v>
      </c>
      <c r="E10" s="4" t="s">
        <v>16</v>
      </c>
      <c r="F10" s="4" t="str">
        <f>+E10</f>
        <v>E-Novia Srl</v>
      </c>
      <c r="G10" s="5">
        <f>16000+8000+8000</f>
        <v>32000</v>
      </c>
      <c r="H10" s="5">
        <f>+G10</f>
        <v>32000</v>
      </c>
      <c r="I10" s="9">
        <v>42068</v>
      </c>
      <c r="J10" s="9">
        <v>42277</v>
      </c>
    </row>
    <row r="11" spans="1:10" s="2" customFormat="1" ht="75" x14ac:dyDescent="0.25">
      <c r="A11" s="6" t="s">
        <v>27</v>
      </c>
      <c r="B11" s="4" t="s">
        <v>14</v>
      </c>
      <c r="C11" s="4" t="s">
        <v>20</v>
      </c>
      <c r="D11" s="4" t="str">
        <f t="shared" ref="D11:D14" si="0">+D10</f>
        <v>Affidamento diretto</v>
      </c>
      <c r="E11" s="4" t="s">
        <v>19</v>
      </c>
      <c r="F11" s="4" t="str">
        <f t="shared" ref="F11:F14" si="1">+E11</f>
        <v>Università Commerciale Luigi Bocconi</v>
      </c>
      <c r="G11" s="5">
        <v>20000</v>
      </c>
      <c r="H11" s="5">
        <f>+G11</f>
        <v>20000</v>
      </c>
      <c r="I11" s="9">
        <v>41913</v>
      </c>
      <c r="J11" s="9">
        <v>42277</v>
      </c>
    </row>
    <row r="12" spans="1:10" s="2" customFormat="1" ht="75" x14ac:dyDescent="0.25">
      <c r="A12" s="6" t="s">
        <v>7</v>
      </c>
      <c r="B12" s="4" t="s">
        <v>14</v>
      </c>
      <c r="C12" s="4" t="s">
        <v>22</v>
      </c>
      <c r="D12" s="4" t="str">
        <f t="shared" si="0"/>
        <v>Affidamento diretto</v>
      </c>
      <c r="E12" s="4" t="s">
        <v>21</v>
      </c>
      <c r="F12" s="4" t="str">
        <f>+E12</f>
        <v>Consiglio Nazionale delle Ricerche</v>
      </c>
      <c r="G12" s="5">
        <f>10000+30000</f>
        <v>40000</v>
      </c>
      <c r="H12" s="5">
        <v>10000</v>
      </c>
      <c r="I12" s="9">
        <v>42005</v>
      </c>
      <c r="J12" s="9">
        <v>42369</v>
      </c>
    </row>
    <row r="13" spans="1:10" s="2" customFormat="1" ht="135" x14ac:dyDescent="0.25">
      <c r="A13" s="6" t="s">
        <v>7</v>
      </c>
      <c r="B13" s="4" t="s">
        <v>14</v>
      </c>
      <c r="C13" s="4" t="s">
        <v>23</v>
      </c>
      <c r="D13" s="4" t="str">
        <f t="shared" si="0"/>
        <v>Affidamento diretto</v>
      </c>
      <c r="E13" s="4" t="s">
        <v>24</v>
      </c>
      <c r="F13" s="4" t="str">
        <f t="shared" si="1"/>
        <v>Eos Srl</v>
      </c>
      <c r="G13" s="5">
        <v>1639.34</v>
      </c>
      <c r="H13" s="5">
        <v>0</v>
      </c>
      <c r="I13" s="9">
        <v>42254</v>
      </c>
      <c r="J13" s="9">
        <v>42321</v>
      </c>
    </row>
    <row r="14" spans="1:10" s="2" customFormat="1" ht="30" x14ac:dyDescent="0.25">
      <c r="A14" s="6" t="s">
        <v>7</v>
      </c>
      <c r="B14" s="4" t="s">
        <v>14</v>
      </c>
      <c r="C14" s="4" t="s">
        <v>25</v>
      </c>
      <c r="D14" s="4" t="str">
        <f t="shared" si="0"/>
        <v>Affidamento diretto</v>
      </c>
      <c r="E14" s="4" t="s">
        <v>11</v>
      </c>
      <c r="F14" s="4" t="str">
        <f t="shared" si="1"/>
        <v>Scuola vas</v>
      </c>
      <c r="G14" s="5">
        <v>3450</v>
      </c>
      <c r="H14" s="5">
        <f>+G14</f>
        <v>3450</v>
      </c>
      <c r="I14" s="9">
        <v>42005</v>
      </c>
      <c r="J14" s="9">
        <v>42369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10" max="1048575" man="1"/>
  </colBreaks>
  <ignoredErrors>
    <ignoredError sqref="G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CONTRATTI AZIENDE</vt:lpstr>
      <vt:lpstr>'CONTRATTI AZIENDE'!Area_stampa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2016-03-17T15:11:15Z</dcterms:modified>
</cp:coreProperties>
</file>